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1860" windowWidth="19320" windowHeight="128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List1!$A$1:$R$43</definedName>
  </definedNames>
  <calcPr calcId="125725"/>
</workbook>
</file>

<file path=xl/calcChain.xml><?xml version="1.0" encoding="utf-8"?>
<calcChain xmlns="http://schemas.openxmlformats.org/spreadsheetml/2006/main">
  <c r="E24" i="1"/>
  <c r="E35"/>
  <c r="E34"/>
  <c r="E33"/>
  <c r="C35"/>
  <c r="C34"/>
  <c r="C33"/>
  <c r="E26"/>
  <c r="E25"/>
  <c r="E23"/>
  <c r="E22"/>
  <c r="E21"/>
  <c r="C26"/>
  <c r="C25"/>
  <c r="C24"/>
  <c r="C23"/>
  <c r="C22"/>
  <c r="C21"/>
  <c r="S18" i="2"/>
  <c r="Q18"/>
  <c r="R18" s="1"/>
  <c r="O18"/>
  <c r="M18"/>
  <c r="N18" s="1"/>
  <c r="K18"/>
  <c r="I18"/>
  <c r="J18" s="1"/>
  <c r="G18"/>
  <c r="E18"/>
  <c r="F18" s="1"/>
  <c r="C18"/>
  <c r="A18"/>
  <c r="B18" s="1"/>
  <c r="S17"/>
  <c r="Q17"/>
  <c r="R17" s="1"/>
  <c r="O17"/>
  <c r="M17"/>
  <c r="N17" s="1"/>
  <c r="K17"/>
  <c r="I17"/>
  <c r="J17" s="1"/>
  <c r="G17"/>
  <c r="E17"/>
  <c r="F17" s="1"/>
  <c r="C17"/>
  <c r="A17"/>
  <c r="B17" s="1"/>
  <c r="S16"/>
  <c r="Q16"/>
  <c r="R16" s="1"/>
  <c r="O16"/>
  <c r="M16"/>
  <c r="N16" s="1"/>
  <c r="K16"/>
  <c r="I16"/>
  <c r="J16" s="1"/>
  <c r="G16"/>
  <c r="E16"/>
  <c r="F16" s="1"/>
  <c r="C16"/>
  <c r="A16"/>
  <c r="B16" s="1"/>
  <c r="S11"/>
  <c r="Q11"/>
  <c r="R11" s="1"/>
  <c r="O11"/>
  <c r="M11"/>
  <c r="N11" s="1"/>
  <c r="K11"/>
  <c r="I11"/>
  <c r="J11" s="1"/>
  <c r="G11"/>
  <c r="E11"/>
  <c r="F11" s="1"/>
  <c r="C11"/>
  <c r="A11"/>
  <c r="B11" s="1"/>
  <c r="S10"/>
  <c r="Q10"/>
  <c r="R10" s="1"/>
  <c r="O10"/>
  <c r="M10"/>
  <c r="N10" s="1"/>
  <c r="K10"/>
  <c r="I10"/>
  <c r="J10" s="1"/>
  <c r="E10"/>
  <c r="F10" s="1"/>
  <c r="C10"/>
  <c r="A10"/>
  <c r="B10" s="1"/>
  <c r="S9"/>
  <c r="Q9"/>
  <c r="R9" s="1"/>
  <c r="M9"/>
  <c r="N9" s="1"/>
  <c r="I9"/>
  <c r="J9" s="1"/>
  <c r="E9"/>
  <c r="F9" s="1"/>
  <c r="C9"/>
  <c r="A9"/>
  <c r="B9" s="1"/>
  <c r="S8"/>
  <c r="Q8"/>
  <c r="R8" s="1"/>
  <c r="M8"/>
  <c r="N8" s="1"/>
  <c r="K8"/>
  <c r="I8"/>
  <c r="J8" s="1"/>
  <c r="E8"/>
  <c r="F8" s="1"/>
  <c r="A8"/>
  <c r="B8" s="1"/>
  <c r="S7"/>
  <c r="Q7"/>
  <c r="R7" s="1"/>
  <c r="M7"/>
  <c r="N7" s="1"/>
  <c r="I7"/>
  <c r="J7" s="1"/>
  <c r="E7"/>
  <c r="F7" s="1"/>
  <c r="C7"/>
  <c r="A7"/>
  <c r="B7" s="1"/>
  <c r="S6"/>
  <c r="Q6"/>
  <c r="R6" s="1"/>
  <c r="O6"/>
  <c r="M6"/>
  <c r="N6" s="1"/>
  <c r="I6"/>
  <c r="J6" s="1"/>
  <c r="E6"/>
  <c r="F6" s="1"/>
  <c r="A6"/>
  <c r="B6" s="1"/>
  <c r="Q5"/>
  <c r="R5" s="1"/>
  <c r="M5"/>
  <c r="N5" s="1"/>
  <c r="K5"/>
  <c r="I5"/>
  <c r="J5" s="1"/>
  <c r="E5"/>
  <c r="F5" s="1"/>
  <c r="C5"/>
  <c r="A5"/>
  <c r="B5" s="1"/>
  <c r="Q4"/>
  <c r="R4" s="1"/>
  <c r="M4"/>
  <c r="N4" s="1"/>
  <c r="I4"/>
  <c r="J4" s="1"/>
  <c r="E4"/>
  <c r="F4" s="1"/>
  <c r="C4"/>
  <c r="A4"/>
  <c r="B4" s="1"/>
  <c r="S3"/>
  <c r="Q3"/>
  <c r="R3" s="1"/>
  <c r="O3"/>
  <c r="M3"/>
  <c r="N3" s="1"/>
  <c r="I3"/>
  <c r="J3" s="1"/>
  <c r="E3"/>
  <c r="F3" s="1"/>
  <c r="C3"/>
  <c r="A3"/>
  <c r="B3" s="1"/>
  <c r="S2"/>
  <c r="Q2"/>
  <c r="R2" s="1"/>
  <c r="M2"/>
  <c r="N2" s="1"/>
  <c r="I2"/>
  <c r="J2" s="1"/>
  <c r="E2"/>
  <c r="F2" s="1"/>
  <c r="C2"/>
  <c r="A2"/>
  <c r="B2" s="1"/>
  <c r="S1"/>
  <c r="Q1"/>
  <c r="R1" s="1"/>
  <c r="M1"/>
  <c r="N1" s="1"/>
  <c r="K1"/>
  <c r="I1"/>
  <c r="J1" s="1"/>
  <c r="E1"/>
  <c r="F1" s="1"/>
  <c r="A1"/>
  <c r="B1" s="1"/>
  <c r="K4" l="1"/>
  <c r="G3"/>
  <c r="G2"/>
  <c r="G10"/>
  <c r="O8"/>
  <c r="O9"/>
  <c r="K9"/>
  <c r="G9"/>
  <c r="G8"/>
  <c r="C8"/>
  <c r="O7"/>
  <c r="K7"/>
  <c r="G7"/>
  <c r="K6"/>
  <c r="G6"/>
  <c r="C6"/>
  <c r="S4"/>
  <c r="S5"/>
  <c r="O4"/>
  <c r="O5"/>
  <c r="G4"/>
  <c r="G5"/>
  <c r="O2"/>
  <c r="K2"/>
  <c r="O1"/>
  <c r="G1"/>
  <c r="C1"/>
  <c r="C20"/>
  <c r="G20"/>
  <c r="O20"/>
  <c r="S20"/>
  <c r="J20"/>
  <c r="R20"/>
  <c r="F20"/>
  <c r="N20"/>
  <c r="K3"/>
  <c r="K20" s="1"/>
  <c r="B20"/>
  <c r="N26" i="1"/>
  <c r="L26"/>
  <c r="N25"/>
  <c r="L25"/>
  <c r="N24"/>
  <c r="L24"/>
  <c r="N23"/>
  <c r="L23"/>
  <c r="N22"/>
  <c r="L22"/>
  <c r="N21"/>
  <c r="L21"/>
  <c r="N20"/>
  <c r="L20"/>
  <c r="N19"/>
  <c r="L19"/>
  <c r="N18"/>
  <c r="L18"/>
  <c r="L17"/>
  <c r="N17"/>
  <c r="I11" s="1"/>
  <c r="P17" l="1"/>
  <c r="R17"/>
  <c r="P25"/>
  <c r="R25"/>
  <c r="P23"/>
  <c r="P18"/>
  <c r="R18"/>
  <c r="R26"/>
  <c r="R23"/>
  <c r="P19"/>
  <c r="R24"/>
  <c r="P22"/>
  <c r="P26"/>
  <c r="P20"/>
  <c r="R21"/>
  <c r="P24"/>
  <c r="R22"/>
  <c r="P21"/>
  <c r="R20"/>
  <c r="F35" s="1"/>
  <c r="R19"/>
  <c r="F34" s="1"/>
  <c r="D33" l="1"/>
  <c r="D34"/>
  <c r="F33"/>
  <c r="I10"/>
  <c r="F13"/>
</calcChain>
</file>

<file path=xl/sharedStrings.xml><?xml version="1.0" encoding="utf-8"?>
<sst xmlns="http://schemas.openxmlformats.org/spreadsheetml/2006/main" count="87" uniqueCount="52">
  <si>
    <t>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</si>
  <si>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</si>
  <si>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</si>
  <si>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</si>
  <si>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</si>
  <si>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</si>
  <si>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</si>
  <si>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</si>
  <si>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</si>
  <si>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</si>
  <si>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</si>
  <si>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Hráči pořádajícího oddílu</t>
  </si>
  <si>
    <t>Hráči hostujícího odílu</t>
  </si>
  <si>
    <t>Výsledek hry</t>
  </si>
  <si>
    <t>Sady</t>
  </si>
  <si>
    <t>:</t>
  </si>
  <si>
    <t>Body</t>
  </si>
  <si>
    <t>A</t>
  </si>
  <si>
    <t>B</t>
  </si>
  <si>
    <t>C</t>
  </si>
  <si>
    <t>muži</t>
  </si>
  <si>
    <t>Česká asociace stolního tenisu</t>
  </si>
  <si>
    <t>ZÁPIS O UTKÁNÍ VE STOLNÍM TENISU</t>
  </si>
  <si>
    <t>Pořádající:</t>
  </si>
  <si>
    <t>Hostující:</t>
  </si>
  <si>
    <t>Hráno v místnosti:</t>
  </si>
  <si>
    <t>Datum a čas:</t>
  </si>
  <si>
    <t>Celkový výsledek hry:</t>
  </si>
  <si>
    <t>Body:</t>
  </si>
  <si>
    <t>Sady:</t>
  </si>
  <si>
    <t>Míčky:</t>
  </si>
  <si>
    <t>Vitěz:</t>
  </si>
  <si>
    <t>Bodové zisky jednotlivých hráčů:</t>
  </si>
  <si>
    <t>Č</t>
  </si>
  <si>
    <t>kapitán domácích podpis</t>
  </si>
  <si>
    <t>kapitán hostů podpis</t>
  </si>
  <si>
    <t>vrchní rozhodčí podpis</t>
  </si>
  <si>
    <t>X</t>
  </si>
  <si>
    <t>Y</t>
  </si>
  <si>
    <t>Z</t>
  </si>
  <si>
    <t>Název soutěže:__Krajské finále ČP_____________________</t>
  </si>
  <si>
    <t>Slovan Broumov</t>
  </si>
  <si>
    <t>Baník Rtyně</t>
  </si>
  <si>
    <t>Bažantnice Lázně Bělohrad</t>
  </si>
  <si>
    <t>Gombarčík - Piesla</t>
  </si>
  <si>
    <t>Koblížek O. - Kubeček</t>
  </si>
  <si>
    <t>Vodal Vladimír</t>
  </si>
  <si>
    <t>Gombarčík Karel ml.</t>
  </si>
  <si>
    <t>Piesla Tomasz</t>
  </si>
  <si>
    <t>Koblížek Oldřich</t>
  </si>
  <si>
    <t>Martin Petr</t>
  </si>
  <si>
    <t>Kubeček Vojtěch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</si>
</sst>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textRotation="90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1" xfId="0" applyFont="1" applyFill="1" applyBorder="1"/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textRotation="90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22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5" fillId="2" borderId="9" xfId="0" applyFont="1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5" fillId="2" borderId="8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8</xdr:row>
      <xdr:rowOff>80376</xdr:rowOff>
    </xdr:from>
    <xdr:to>
      <xdr:col>4</xdr:col>
      <xdr:colOff>857250</xdr:colOff>
      <xdr:row>13</xdr:row>
      <xdr:rowOff>93308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04376"/>
          <a:ext cx="695325" cy="965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94"/>
  <sheetViews>
    <sheetView tabSelected="1" zoomScale="160" zoomScaleNormal="160" workbookViewId="0">
      <selection activeCell="I32" sqref="I32"/>
    </sheetView>
  </sheetViews>
  <sheetFormatPr defaultRowHeight="15"/>
  <cols>
    <col min="1" max="1" width="6.5703125" style="5" customWidth="1"/>
    <col min="2" max="2" width="2.85546875" style="1" customWidth="1"/>
    <col min="3" max="3" width="28.5703125" style="1" customWidth="1"/>
    <col min="4" max="4" width="2.85546875" style="1" customWidth="1"/>
    <col min="5" max="5" width="28.5703125" style="1" customWidth="1"/>
    <col min="6" max="10" width="3.7109375" style="1" customWidth="1"/>
    <col min="11" max="11" width="0.28515625" style="1" customWidth="1"/>
    <col min="12" max="12" width="2.85546875" style="1" customWidth="1"/>
    <col min="13" max="13" width="1.42578125" style="1" customWidth="1"/>
    <col min="14" max="14" width="2.85546875" style="1" customWidth="1"/>
    <col min="15" max="15" width="0.28515625" style="1" customWidth="1"/>
    <col min="16" max="16" width="2.85546875" style="1" customWidth="1"/>
    <col min="17" max="17" width="1.42578125" style="1" customWidth="1"/>
    <col min="18" max="18" width="2.85546875" style="1" customWidth="1"/>
    <col min="19" max="22" width="9.140625" style="1" customWidth="1"/>
    <col min="23" max="23" width="3.85546875" style="1" customWidth="1"/>
    <col min="24" max="24" width="3.5703125" style="1" customWidth="1"/>
    <col min="25" max="25" width="3.7109375" style="1" customWidth="1"/>
    <col min="26" max="26" width="9.140625" style="1" customWidth="1"/>
    <col min="27" max="27" width="4.28515625" style="1" customWidth="1"/>
    <col min="28" max="28" width="4.140625" style="1" customWidth="1"/>
    <col min="29" max="29" width="4.5703125" style="1" customWidth="1"/>
    <col min="30" max="30" width="9.140625" style="1" customWidth="1"/>
    <col min="31" max="31" width="3.85546875" style="1" customWidth="1"/>
    <col min="32" max="32" width="4" style="1" customWidth="1"/>
    <col min="33" max="33" width="4.28515625" style="1" customWidth="1"/>
    <col min="34" max="34" width="9.140625" style="1" customWidth="1"/>
    <col min="35" max="35" width="4.140625" style="1" customWidth="1"/>
    <col min="36" max="37" width="4.28515625" style="1" customWidth="1"/>
    <col min="38" max="38" width="9.140625" style="1" customWidth="1"/>
    <col min="39" max="39" width="4.140625" style="1" customWidth="1"/>
    <col min="40" max="40" width="3.85546875" style="1" customWidth="1"/>
    <col min="41" max="60" width="9.140625" style="1" customWidth="1"/>
    <col min="61" max="16384" width="9.140625" style="1"/>
  </cols>
  <sheetData>
    <row r="1" spans="1:48" ht="15" customHeight="1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34" t="s">
        <v>20</v>
      </c>
      <c r="L1" s="34"/>
      <c r="M1" s="34"/>
      <c r="N1" s="34"/>
      <c r="O1" s="34"/>
      <c r="P1" s="34"/>
      <c r="Q1" s="34"/>
      <c r="R1" s="34"/>
      <c r="V1" s="2"/>
    </row>
    <row r="2" spans="1:48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18"/>
      <c r="L2" s="18"/>
      <c r="M2" s="18"/>
      <c r="N2" s="18"/>
      <c r="O2" s="18"/>
      <c r="P2" s="18"/>
      <c r="Q2" s="18"/>
      <c r="R2" s="18"/>
      <c r="V2" s="2"/>
    </row>
    <row r="3" spans="1:48">
      <c r="A3" s="35"/>
      <c r="B3" s="35"/>
      <c r="C3" s="35"/>
      <c r="D3" s="35"/>
      <c r="E3" s="35"/>
      <c r="F3" s="35"/>
      <c r="G3" s="35"/>
      <c r="H3" s="35"/>
      <c r="I3" s="35"/>
      <c r="J3" s="35"/>
      <c r="K3" s="18"/>
      <c r="L3" s="18"/>
      <c r="M3" s="18"/>
      <c r="N3" s="18"/>
      <c r="O3" s="18"/>
      <c r="P3" s="18"/>
      <c r="Q3" s="18"/>
      <c r="R3" s="18"/>
      <c r="V3" s="2"/>
    </row>
    <row r="4" spans="1:48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18"/>
      <c r="L4" s="18"/>
      <c r="M4" s="18"/>
      <c r="N4" s="18"/>
      <c r="O4" s="18"/>
      <c r="P4" s="18"/>
      <c r="Q4" s="18"/>
      <c r="R4" s="18"/>
      <c r="V4" s="2"/>
    </row>
    <row r="5" spans="1:48">
      <c r="A5" s="29" t="s">
        <v>23</v>
      </c>
      <c r="B5" s="29"/>
      <c r="C5" s="29"/>
      <c r="D5" s="29"/>
      <c r="E5" s="23" t="s">
        <v>41</v>
      </c>
      <c r="F5" s="30"/>
      <c r="G5" s="30"/>
      <c r="H5" s="30"/>
      <c r="I5" s="30"/>
      <c r="J5" s="31"/>
      <c r="K5" s="18"/>
      <c r="L5" s="18"/>
      <c r="M5" s="18"/>
      <c r="N5" s="18"/>
      <c r="O5" s="18"/>
      <c r="P5" s="18"/>
      <c r="Q5" s="18"/>
      <c r="R5" s="18"/>
      <c r="V5" s="2"/>
    </row>
    <row r="6" spans="1:48">
      <c r="A6" s="29" t="s">
        <v>24</v>
      </c>
      <c r="B6" s="29"/>
      <c r="C6" s="29"/>
      <c r="D6" s="29"/>
      <c r="E6" s="23" t="s">
        <v>42</v>
      </c>
      <c r="F6" s="30"/>
      <c r="G6" s="30"/>
      <c r="H6" s="30"/>
      <c r="I6" s="30"/>
      <c r="J6" s="31"/>
      <c r="K6" s="18"/>
      <c r="L6" s="18"/>
      <c r="M6" s="18"/>
      <c r="N6" s="18"/>
      <c r="O6" s="18"/>
      <c r="P6" s="18"/>
      <c r="Q6" s="18"/>
      <c r="R6" s="18"/>
      <c r="V6" s="2"/>
    </row>
    <row r="7" spans="1:48">
      <c r="A7" s="29" t="s">
        <v>25</v>
      </c>
      <c r="B7" s="29"/>
      <c r="C7" s="29"/>
      <c r="D7" s="29"/>
      <c r="E7" s="20" t="s">
        <v>43</v>
      </c>
      <c r="F7" s="33"/>
      <c r="G7" s="33"/>
      <c r="H7" s="33"/>
      <c r="I7" s="33"/>
      <c r="J7" s="33"/>
      <c r="K7" s="28"/>
      <c r="L7" s="27"/>
      <c r="M7" s="27"/>
      <c r="N7" s="27"/>
      <c r="O7" s="27"/>
      <c r="P7" s="27"/>
      <c r="Q7" s="27"/>
      <c r="R7" s="27"/>
      <c r="V7" s="2"/>
    </row>
    <row r="8" spans="1:48">
      <c r="A8" s="29" t="s">
        <v>26</v>
      </c>
      <c r="B8" s="29"/>
      <c r="C8" s="29"/>
      <c r="D8" s="29"/>
      <c r="E8" s="32">
        <v>42847</v>
      </c>
      <c r="F8" s="33"/>
      <c r="G8" s="33"/>
      <c r="H8" s="33"/>
      <c r="I8" s="33"/>
      <c r="J8" s="33"/>
      <c r="K8" s="28"/>
      <c r="L8" s="18"/>
      <c r="M8" s="18"/>
      <c r="N8" s="18"/>
      <c r="O8" s="18"/>
      <c r="P8" s="18"/>
      <c r="Q8" s="18"/>
      <c r="R8" s="18"/>
      <c r="V8" s="2"/>
    </row>
    <row r="9" spans="1:48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V9" s="2"/>
    </row>
    <row r="10" spans="1:48">
      <c r="A10" s="26" t="s">
        <v>27</v>
      </c>
      <c r="B10" s="26"/>
      <c r="C10" s="26"/>
      <c r="D10" s="26"/>
      <c r="E10" s="3" t="s">
        <v>28</v>
      </c>
      <c r="F10" s="20">
        <v>6</v>
      </c>
      <c r="G10" s="20"/>
      <c r="H10" s="4" t="s">
        <v>15</v>
      </c>
      <c r="I10" s="20">
        <f>R17+R18+R19+R20+R21+R22+R23+R24+R25+R26+R27+R28+R29+R30</f>
        <v>2</v>
      </c>
      <c r="J10" s="20"/>
      <c r="S10" s="14"/>
      <c r="T10" s="14"/>
      <c r="U10" s="14"/>
      <c r="V10" s="15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>
      <c r="B11" s="5"/>
      <c r="C11" s="5"/>
      <c r="D11" s="5"/>
      <c r="E11" s="3" t="s">
        <v>29</v>
      </c>
      <c r="F11" s="20">
        <v>19</v>
      </c>
      <c r="G11" s="20"/>
      <c r="H11" s="4" t="s">
        <v>15</v>
      </c>
      <c r="I11" s="20">
        <f>N17+N18+N19+N20+N21+N22+N23+N24+N25+N26+N27+N28+N29+N30</f>
        <v>11</v>
      </c>
      <c r="J11" s="20"/>
      <c r="S11" s="14"/>
      <c r="T11" s="14"/>
      <c r="U11" s="14"/>
      <c r="V11" s="15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>
      <c r="A12" s="18"/>
      <c r="B12" s="18"/>
      <c r="E12" s="3" t="s">
        <v>30</v>
      </c>
      <c r="F12" s="21"/>
      <c r="G12" s="21"/>
      <c r="H12" s="6" t="s">
        <v>15</v>
      </c>
      <c r="I12" s="21"/>
      <c r="J12" s="21"/>
      <c r="S12" s="14"/>
      <c r="T12" s="14"/>
      <c r="U12" s="14"/>
      <c r="V12" s="15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>
      <c r="E13" s="3" t="s">
        <v>31</v>
      </c>
      <c r="F13" s="20" t="str">
        <f>IF(SUM(P17:P30)&gt;SUM(R17:R30),E5,IF(SUM(P17:P30)=SUM(R17:R30),"remíza",E6))</f>
        <v>Slovan Broumov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14"/>
      <c r="T13" s="14"/>
      <c r="U13" s="14"/>
      <c r="V13" s="15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>
      <c r="S14" s="14"/>
      <c r="T14" s="14"/>
      <c r="U14" s="14"/>
      <c r="V14" s="15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s="5" customFormat="1">
      <c r="A15" s="4" t="s">
        <v>0</v>
      </c>
      <c r="B15" s="4"/>
      <c r="C15" s="4" t="s">
        <v>11</v>
      </c>
      <c r="D15" s="4"/>
      <c r="E15" s="4" t="s">
        <v>12</v>
      </c>
      <c r="F15" s="23" t="s">
        <v>13</v>
      </c>
      <c r="G15" s="24"/>
      <c r="H15" s="24"/>
      <c r="I15" s="24"/>
      <c r="J15" s="25"/>
      <c r="K15" s="4"/>
      <c r="L15" s="23" t="s">
        <v>14</v>
      </c>
      <c r="M15" s="24"/>
      <c r="N15" s="25"/>
      <c r="O15" s="4"/>
      <c r="P15" s="23" t="s">
        <v>16</v>
      </c>
      <c r="Q15" s="24"/>
      <c r="R15" s="25"/>
      <c r="S15" s="16"/>
      <c r="T15" s="16"/>
      <c r="U15" s="16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1.5" customHeight="1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4"/>
      <c r="T16" s="14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>
      <c r="A17" s="4" t="s">
        <v>1</v>
      </c>
      <c r="B17" s="7" t="s">
        <v>33</v>
      </c>
      <c r="C17" s="7" t="s">
        <v>44</v>
      </c>
      <c r="D17" s="7" t="s">
        <v>33</v>
      </c>
      <c r="E17" s="7" t="s">
        <v>45</v>
      </c>
      <c r="F17" s="4">
        <v>-8</v>
      </c>
      <c r="G17" s="4">
        <v>6</v>
      </c>
      <c r="H17" s="4">
        <v>8</v>
      </c>
      <c r="I17" s="4">
        <v>6</v>
      </c>
      <c r="J17" s="4"/>
      <c r="K17" s="4"/>
      <c r="L17" s="4">
        <f t="shared" ref="L17:L26" si="0">SUM((IF(F17&lt;0,0,(IF(F17="",0,1)))),(IF(G17&lt;0,0,(IF(G17="",0,1)))),(IF(H17&lt;0,0,(IF(H17="",0,1)))),(IF(I17&lt;0,0,(IF(I17="",0,1)))),(IF(J17&lt;0,0,(IF(J17="",0,1)))))</f>
        <v>3</v>
      </c>
      <c r="M17" s="4" t="s">
        <v>15</v>
      </c>
      <c r="N17" s="4">
        <f t="shared" ref="N17:N26" si="1">SUM((IF(F17&lt;0,1,0)),(IF(G17&lt;0,1,0)),(IF(H17&lt;0,1,0)),(IF(I17&lt;0,1,0)),(IF(J17&lt;0,1,0)))</f>
        <v>1</v>
      </c>
      <c r="O17" s="4"/>
      <c r="P17" s="4">
        <f t="shared" ref="P17:P26" si="2">IF(L17=3,1,0)</f>
        <v>1</v>
      </c>
      <c r="Q17" s="4" t="s">
        <v>15</v>
      </c>
      <c r="R17" s="4">
        <f t="shared" ref="R17:R26" si="3">IF(N17=3,1,0)</f>
        <v>0</v>
      </c>
      <c r="S17" s="14"/>
      <c r="T17" s="14"/>
      <c r="U17" s="14"/>
      <c r="AO17" s="14"/>
      <c r="AP17" s="14"/>
      <c r="AQ17" s="14"/>
      <c r="AR17" s="14"/>
      <c r="AS17" s="14"/>
      <c r="AT17" s="14"/>
      <c r="AU17" s="14"/>
      <c r="AV17" s="14"/>
    </row>
    <row r="18" spans="1:48" ht="15" customHeight="1">
      <c r="A18" s="4" t="s">
        <v>2</v>
      </c>
      <c r="B18" s="12" t="s">
        <v>17</v>
      </c>
      <c r="C18" s="7" t="s">
        <v>46</v>
      </c>
      <c r="D18" s="12" t="s">
        <v>37</v>
      </c>
      <c r="E18" s="7" t="s">
        <v>49</v>
      </c>
      <c r="F18" s="4">
        <v>7</v>
      </c>
      <c r="G18" s="4">
        <v>-9</v>
      </c>
      <c r="H18" s="4">
        <v>-8</v>
      </c>
      <c r="I18" s="4">
        <v>-11</v>
      </c>
      <c r="J18" s="4"/>
      <c r="K18" s="4"/>
      <c r="L18" s="4">
        <f t="shared" si="0"/>
        <v>1</v>
      </c>
      <c r="M18" s="4" t="s">
        <v>15</v>
      </c>
      <c r="N18" s="4">
        <f t="shared" si="1"/>
        <v>3</v>
      </c>
      <c r="O18" s="4"/>
      <c r="P18" s="4">
        <f t="shared" si="2"/>
        <v>0</v>
      </c>
      <c r="Q18" s="4" t="s">
        <v>15</v>
      </c>
      <c r="R18" s="4">
        <f t="shared" si="3"/>
        <v>1</v>
      </c>
      <c r="S18" s="14"/>
      <c r="T18" s="14"/>
      <c r="U18" s="14"/>
      <c r="AO18" s="14"/>
      <c r="AP18" s="14"/>
      <c r="AQ18" s="14"/>
      <c r="AR18" s="14"/>
      <c r="AS18" s="14"/>
      <c r="AT18" s="14"/>
      <c r="AU18" s="14"/>
      <c r="AV18" s="14"/>
    </row>
    <row r="19" spans="1:48">
      <c r="A19" s="4" t="s">
        <v>3</v>
      </c>
      <c r="B19" s="12" t="s">
        <v>18</v>
      </c>
      <c r="C19" s="7" t="s">
        <v>47</v>
      </c>
      <c r="D19" s="12" t="s">
        <v>38</v>
      </c>
      <c r="E19" s="7" t="s">
        <v>50</v>
      </c>
      <c r="F19" s="4">
        <v>10</v>
      </c>
      <c r="G19" s="4">
        <v>-3</v>
      </c>
      <c r="H19" s="4">
        <v>-3</v>
      </c>
      <c r="I19" s="4">
        <v>5</v>
      </c>
      <c r="J19" s="4">
        <v>6</v>
      </c>
      <c r="K19" s="4"/>
      <c r="L19" s="4">
        <f t="shared" si="0"/>
        <v>3</v>
      </c>
      <c r="M19" s="4" t="s">
        <v>15</v>
      </c>
      <c r="N19" s="4">
        <f t="shared" si="1"/>
        <v>2</v>
      </c>
      <c r="O19" s="4">
        <v>0</v>
      </c>
      <c r="P19" s="4">
        <f t="shared" si="2"/>
        <v>1</v>
      </c>
      <c r="Q19" s="4" t="s">
        <v>15</v>
      </c>
      <c r="R19" s="4">
        <f t="shared" si="3"/>
        <v>0</v>
      </c>
      <c r="S19" s="14"/>
      <c r="T19" s="14"/>
      <c r="U19" s="14"/>
      <c r="AO19" s="14"/>
      <c r="AP19" s="14"/>
      <c r="AQ19" s="14"/>
      <c r="AR19" s="14"/>
      <c r="AS19" s="14"/>
      <c r="AT19" s="14"/>
      <c r="AU19" s="14"/>
      <c r="AV19" s="14"/>
    </row>
    <row r="20" spans="1:48">
      <c r="A20" s="4" t="s">
        <v>4</v>
      </c>
      <c r="B20" s="12" t="s">
        <v>19</v>
      </c>
      <c r="C20" s="7" t="s">
        <v>48</v>
      </c>
      <c r="D20" s="12" t="s">
        <v>39</v>
      </c>
      <c r="E20" s="7" t="s">
        <v>51</v>
      </c>
      <c r="F20" s="4">
        <v>8</v>
      </c>
      <c r="G20" s="4">
        <v>-7</v>
      </c>
      <c r="H20" s="4">
        <v>-9</v>
      </c>
      <c r="I20" s="4">
        <v>9</v>
      </c>
      <c r="J20" s="4">
        <v>10</v>
      </c>
      <c r="K20" s="4"/>
      <c r="L20" s="4">
        <f t="shared" si="0"/>
        <v>3</v>
      </c>
      <c r="M20" s="4" t="s">
        <v>15</v>
      </c>
      <c r="N20" s="4">
        <f t="shared" si="1"/>
        <v>2</v>
      </c>
      <c r="O20" s="4"/>
      <c r="P20" s="4">
        <f t="shared" si="2"/>
        <v>1</v>
      </c>
      <c r="Q20" s="4" t="s">
        <v>15</v>
      </c>
      <c r="R20" s="4">
        <f t="shared" si="3"/>
        <v>0</v>
      </c>
      <c r="S20" s="14"/>
      <c r="T20" s="14"/>
      <c r="U20" s="14"/>
      <c r="AO20" s="14"/>
      <c r="AP20" s="14"/>
      <c r="AQ20" s="14"/>
      <c r="AR20" s="14"/>
      <c r="AS20" s="14"/>
      <c r="AT20" s="14"/>
      <c r="AU20" s="14"/>
      <c r="AV20" s="14"/>
    </row>
    <row r="21" spans="1:48">
      <c r="A21" s="4" t="s">
        <v>5</v>
      </c>
      <c r="B21" s="12" t="s">
        <v>18</v>
      </c>
      <c r="C21" s="7" t="str">
        <f>C19</f>
        <v>Gombarčík Karel ml.</v>
      </c>
      <c r="D21" s="12" t="s">
        <v>37</v>
      </c>
      <c r="E21" s="7" t="str">
        <f>E18</f>
        <v>Koblížek Oldřich</v>
      </c>
      <c r="F21" s="4">
        <v>5</v>
      </c>
      <c r="G21" s="4">
        <v>10</v>
      </c>
      <c r="H21" s="4">
        <v>3</v>
      </c>
      <c r="I21" s="4"/>
      <c r="J21" s="4"/>
      <c r="K21" s="4"/>
      <c r="L21" s="4">
        <f t="shared" si="0"/>
        <v>3</v>
      </c>
      <c r="M21" s="4" t="s">
        <v>15</v>
      </c>
      <c r="N21" s="4">
        <f t="shared" si="1"/>
        <v>0</v>
      </c>
      <c r="O21" s="4"/>
      <c r="P21" s="4">
        <f t="shared" si="2"/>
        <v>1</v>
      </c>
      <c r="Q21" s="4" t="s">
        <v>15</v>
      </c>
      <c r="R21" s="4">
        <f t="shared" si="3"/>
        <v>0</v>
      </c>
      <c r="S21" s="14"/>
      <c r="T21" s="14"/>
      <c r="U21" s="14"/>
      <c r="AO21" s="14"/>
      <c r="AP21" s="14"/>
      <c r="AQ21" s="14"/>
      <c r="AR21" s="14"/>
      <c r="AS21" s="14"/>
      <c r="AT21" s="14"/>
      <c r="AU21" s="14"/>
      <c r="AV21" s="14"/>
    </row>
    <row r="22" spans="1:48">
      <c r="A22" s="4" t="s">
        <v>6</v>
      </c>
      <c r="B22" s="12" t="s">
        <v>17</v>
      </c>
      <c r="C22" s="7" t="str">
        <f>C18</f>
        <v>Vodal Vladimír</v>
      </c>
      <c r="D22" s="12" t="s">
        <v>39</v>
      </c>
      <c r="E22" s="7" t="str">
        <f>E20</f>
        <v>Kubeček Vojtěch</v>
      </c>
      <c r="F22" s="4">
        <v>-2</v>
      </c>
      <c r="G22" s="4">
        <v>-3</v>
      </c>
      <c r="H22" s="4">
        <v>-8</v>
      </c>
      <c r="I22" s="4"/>
      <c r="J22" s="4"/>
      <c r="K22" s="4"/>
      <c r="L22" s="4">
        <f t="shared" si="0"/>
        <v>0</v>
      </c>
      <c r="M22" s="4" t="s">
        <v>15</v>
      </c>
      <c r="N22" s="4">
        <f t="shared" si="1"/>
        <v>3</v>
      </c>
      <c r="O22" s="4"/>
      <c r="P22" s="4">
        <f t="shared" si="2"/>
        <v>0</v>
      </c>
      <c r="Q22" s="4" t="s">
        <v>15</v>
      </c>
      <c r="R22" s="4">
        <f t="shared" si="3"/>
        <v>1</v>
      </c>
      <c r="S22" s="14"/>
      <c r="T22" s="14"/>
      <c r="U22" s="14"/>
      <c r="AO22" s="14"/>
      <c r="AP22" s="14"/>
      <c r="AQ22" s="14"/>
      <c r="AR22" s="14"/>
      <c r="AS22" s="14"/>
      <c r="AT22" s="14"/>
      <c r="AU22" s="14"/>
      <c r="AV22" s="14"/>
    </row>
    <row r="23" spans="1:48">
      <c r="A23" s="4" t="s">
        <v>7</v>
      </c>
      <c r="B23" s="12" t="s">
        <v>19</v>
      </c>
      <c r="C23" s="7" t="str">
        <f>C20</f>
        <v>Piesla Tomasz</v>
      </c>
      <c r="D23" s="12" t="s">
        <v>38</v>
      </c>
      <c r="E23" s="10" t="str">
        <f>E19</f>
        <v>Martin Petr</v>
      </c>
      <c r="F23" s="4">
        <v>5</v>
      </c>
      <c r="G23" s="4">
        <v>8</v>
      </c>
      <c r="H23" s="4">
        <v>7</v>
      </c>
      <c r="I23" s="4"/>
      <c r="J23" s="4"/>
      <c r="K23" s="4"/>
      <c r="L23" s="4">
        <f t="shared" si="0"/>
        <v>3</v>
      </c>
      <c r="M23" s="4" t="s">
        <v>15</v>
      </c>
      <c r="N23" s="4">
        <f t="shared" si="1"/>
        <v>0</v>
      </c>
      <c r="O23" s="4"/>
      <c r="P23" s="4">
        <f t="shared" si="2"/>
        <v>1</v>
      </c>
      <c r="Q23" s="4" t="s">
        <v>15</v>
      </c>
      <c r="R23" s="4">
        <f t="shared" si="3"/>
        <v>0</v>
      </c>
      <c r="S23" s="14"/>
      <c r="T23" s="14"/>
      <c r="U23" s="14"/>
      <c r="AO23" s="14"/>
      <c r="AP23" s="14"/>
      <c r="AQ23" s="14"/>
      <c r="AR23" s="14"/>
      <c r="AS23" s="14"/>
      <c r="AT23" s="14"/>
      <c r="AU23" s="14"/>
      <c r="AV23" s="14"/>
    </row>
    <row r="24" spans="1:48" ht="15.75" thickBot="1">
      <c r="A24" s="40" t="s">
        <v>8</v>
      </c>
      <c r="B24" s="40" t="s">
        <v>18</v>
      </c>
      <c r="C24" s="41" t="str">
        <f>C19</f>
        <v>Gombarčík Karel ml.</v>
      </c>
      <c r="D24" s="40" t="s">
        <v>39</v>
      </c>
      <c r="E24" s="42" t="str">
        <f>E20</f>
        <v>Kubeček Vojtěch</v>
      </c>
      <c r="F24" s="40">
        <v>6</v>
      </c>
      <c r="G24" s="40">
        <v>3</v>
      </c>
      <c r="H24" s="40">
        <v>6</v>
      </c>
      <c r="I24" s="40"/>
      <c r="J24" s="40"/>
      <c r="K24" s="40"/>
      <c r="L24" s="40">
        <f t="shared" si="0"/>
        <v>3</v>
      </c>
      <c r="M24" s="40" t="s">
        <v>15</v>
      </c>
      <c r="N24" s="40">
        <f t="shared" si="1"/>
        <v>0</v>
      </c>
      <c r="O24" s="40"/>
      <c r="P24" s="40">
        <f t="shared" si="2"/>
        <v>1</v>
      </c>
      <c r="Q24" s="40" t="s">
        <v>15</v>
      </c>
      <c r="R24" s="40">
        <f t="shared" si="3"/>
        <v>0</v>
      </c>
      <c r="S24" s="14"/>
      <c r="T24" s="14"/>
      <c r="U24" s="14"/>
      <c r="AO24" s="14"/>
      <c r="AP24" s="14"/>
      <c r="AQ24" s="14"/>
      <c r="AR24" s="14"/>
      <c r="AS24" s="14"/>
      <c r="AT24" s="14"/>
      <c r="AU24" s="14"/>
      <c r="AV24" s="14"/>
    </row>
    <row r="25" spans="1:48" ht="15.75" thickTop="1">
      <c r="A25" s="37" t="s">
        <v>9</v>
      </c>
      <c r="B25" s="37" t="s">
        <v>19</v>
      </c>
      <c r="C25" s="38" t="str">
        <f>C20</f>
        <v>Piesla Tomasz</v>
      </c>
      <c r="D25" s="37" t="s">
        <v>37</v>
      </c>
      <c r="E25" s="39" t="str">
        <f>E18</f>
        <v>Koblížek Oldřich</v>
      </c>
      <c r="F25" s="37">
        <v>6</v>
      </c>
      <c r="G25" s="37">
        <v>7</v>
      </c>
      <c r="H25" s="37">
        <v>7</v>
      </c>
      <c r="I25" s="37"/>
      <c r="J25" s="37"/>
      <c r="K25" s="37"/>
      <c r="L25" s="37">
        <f t="shared" si="0"/>
        <v>3</v>
      </c>
      <c r="M25" s="37" t="s">
        <v>15</v>
      </c>
      <c r="N25" s="37">
        <f t="shared" si="1"/>
        <v>0</v>
      </c>
      <c r="O25" s="37"/>
      <c r="P25" s="37">
        <f t="shared" si="2"/>
        <v>1</v>
      </c>
      <c r="Q25" s="37" t="s">
        <v>15</v>
      </c>
      <c r="R25" s="37">
        <f t="shared" si="3"/>
        <v>0</v>
      </c>
      <c r="S25" s="14"/>
      <c r="T25" s="14"/>
      <c r="U25" s="14"/>
      <c r="AO25" s="14"/>
      <c r="AP25" s="14"/>
      <c r="AQ25" s="14"/>
      <c r="AR25" s="14"/>
      <c r="AS25" s="14"/>
      <c r="AT25" s="14"/>
      <c r="AU25" s="14"/>
      <c r="AV25" s="14"/>
    </row>
    <row r="26" spans="1:48">
      <c r="A26" s="12" t="s">
        <v>10</v>
      </c>
      <c r="B26" s="12" t="s">
        <v>17</v>
      </c>
      <c r="C26" s="7" t="str">
        <f>C18</f>
        <v>Vodal Vladimír</v>
      </c>
      <c r="D26" s="12" t="s">
        <v>38</v>
      </c>
      <c r="E26" s="10" t="str">
        <f>E19</f>
        <v>Martin Petr</v>
      </c>
      <c r="F26" s="12"/>
      <c r="G26" s="12"/>
      <c r="H26" s="12"/>
      <c r="I26" s="12"/>
      <c r="J26" s="12"/>
      <c r="K26" s="12"/>
      <c r="L26" s="12">
        <f t="shared" si="0"/>
        <v>0</v>
      </c>
      <c r="M26" s="12" t="s">
        <v>15</v>
      </c>
      <c r="N26" s="12">
        <f t="shared" si="1"/>
        <v>0</v>
      </c>
      <c r="O26" s="12"/>
      <c r="P26" s="12">
        <f t="shared" si="2"/>
        <v>0</v>
      </c>
      <c r="Q26" s="12" t="s">
        <v>15</v>
      </c>
      <c r="R26" s="12">
        <f t="shared" si="3"/>
        <v>0</v>
      </c>
      <c r="S26" s="14"/>
      <c r="T26" s="14"/>
      <c r="U26" s="14"/>
      <c r="AO26" s="14"/>
      <c r="AP26" s="14"/>
      <c r="AQ26" s="14"/>
      <c r="AR26" s="14"/>
      <c r="AS26" s="14"/>
      <c r="AT26" s="14"/>
      <c r="AU26" s="14"/>
      <c r="AV26" s="14"/>
    </row>
    <row r="27" spans="1:48">
      <c r="A27" s="13"/>
      <c r="B27" s="13"/>
      <c r="C27" s="8"/>
      <c r="D27" s="13"/>
      <c r="E27" s="1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  <c r="T27" s="14"/>
      <c r="U27" s="14"/>
      <c r="AO27" s="14"/>
      <c r="AP27" s="14"/>
      <c r="AQ27" s="14"/>
      <c r="AR27" s="14"/>
      <c r="AS27" s="14"/>
      <c r="AT27" s="14"/>
      <c r="AU27" s="14"/>
      <c r="AV27" s="14"/>
    </row>
    <row r="28" spans="1:48">
      <c r="A28" s="13"/>
      <c r="B28" s="13"/>
      <c r="C28" s="8"/>
      <c r="D28" s="13"/>
      <c r="E28" s="17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  <c r="T28" s="14"/>
      <c r="U28" s="14"/>
      <c r="AO28" s="14"/>
      <c r="AP28" s="14"/>
      <c r="AQ28" s="14"/>
      <c r="AR28" s="14"/>
      <c r="AS28" s="14"/>
      <c r="AT28" s="14"/>
      <c r="AU28" s="14"/>
      <c r="AV28" s="14"/>
    </row>
    <row r="29" spans="1:48">
      <c r="A29" s="13"/>
      <c r="B29" s="13"/>
      <c r="C29" s="8"/>
      <c r="D29" s="13"/>
      <c r="E29" s="17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  <c r="T29" s="14"/>
      <c r="U29" s="14"/>
      <c r="AO29" s="14"/>
      <c r="AP29" s="14"/>
      <c r="AQ29" s="14"/>
      <c r="AR29" s="14"/>
      <c r="AS29" s="14"/>
      <c r="AT29" s="14"/>
      <c r="AU29" s="14"/>
      <c r="AV29" s="14"/>
    </row>
    <row r="30" spans="1:48">
      <c r="A30" s="13"/>
      <c r="B30" s="13"/>
      <c r="C30" s="8"/>
      <c r="D30" s="13"/>
      <c r="E30" s="1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4"/>
      <c r="T30" s="14"/>
      <c r="U30" s="14"/>
      <c r="AO30" s="14"/>
      <c r="AP30" s="14"/>
      <c r="AQ30" s="14"/>
      <c r="AR30" s="14"/>
      <c r="AS30" s="14"/>
      <c r="AT30" s="14"/>
      <c r="AU30" s="14"/>
      <c r="AV30" s="14"/>
    </row>
    <row r="31" spans="1:48">
      <c r="L31" s="8"/>
      <c r="M31" s="8"/>
      <c r="N31" s="9"/>
      <c r="O31" s="8"/>
      <c r="P31" s="8"/>
      <c r="Q31" s="8"/>
      <c r="R31" s="9"/>
      <c r="S31" s="14"/>
      <c r="T31" s="14"/>
      <c r="U31" s="14"/>
      <c r="AO31" s="14"/>
      <c r="AP31" s="14"/>
      <c r="AQ31" s="14"/>
      <c r="AR31" s="14"/>
      <c r="AS31" s="14"/>
      <c r="AT31" s="14"/>
      <c r="AU31" s="14"/>
      <c r="AV31" s="14"/>
    </row>
    <row r="32" spans="1:48">
      <c r="A32" s="22" t="s">
        <v>32</v>
      </c>
      <c r="B32" s="22"/>
      <c r="C32" s="22"/>
      <c r="S32" s="14"/>
      <c r="T32" s="14"/>
      <c r="U32" s="14"/>
      <c r="AO32" s="14"/>
      <c r="AP32" s="14"/>
      <c r="AQ32" s="14"/>
      <c r="AR32" s="14"/>
      <c r="AS32" s="14"/>
      <c r="AT32" s="14"/>
      <c r="AU32" s="14"/>
      <c r="AV32" s="14"/>
    </row>
    <row r="33" spans="2:48">
      <c r="C33" s="7" t="str">
        <f>C18</f>
        <v>Vodal Vladimír</v>
      </c>
      <c r="D33" s="4">
        <f>P22+P18+P26</f>
        <v>0</v>
      </c>
      <c r="E33" s="7" t="str">
        <f>E18</f>
        <v>Koblížek Oldřich</v>
      </c>
      <c r="F33" s="4">
        <f>R18+R21+R25</f>
        <v>1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2:48">
      <c r="C34" s="7" t="str">
        <f>C19</f>
        <v>Gombarčík Karel ml.</v>
      </c>
      <c r="D34" s="4">
        <f>P19+P21+P24</f>
        <v>3</v>
      </c>
      <c r="E34" s="7" t="str">
        <f>E19</f>
        <v>Martin Petr</v>
      </c>
      <c r="F34" s="4">
        <f>R19+R23+R26</f>
        <v>0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2:48">
      <c r="C35" s="7" t="str">
        <f>C20</f>
        <v>Piesla Tomasz</v>
      </c>
      <c r="D35" s="12">
        <v>2</v>
      </c>
      <c r="E35" s="7" t="str">
        <f>E20</f>
        <v>Kubeček Vojtěch</v>
      </c>
      <c r="F35" s="12">
        <f>R20+R22+R24</f>
        <v>1</v>
      </c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2:48">
      <c r="B36" s="8"/>
      <c r="C36" s="8"/>
      <c r="D36" s="13"/>
      <c r="E36" s="8"/>
      <c r="F36" s="13"/>
      <c r="G36" s="8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2:48"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2:48"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2:48"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2:48"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2:48"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2:48" ht="37.5" customHeight="1">
      <c r="C42" s="11"/>
      <c r="E42" s="11"/>
      <c r="G42" s="19"/>
      <c r="H42" s="19"/>
      <c r="I42" s="19"/>
      <c r="J42" s="19"/>
      <c r="K42" s="19"/>
      <c r="L42" s="19"/>
      <c r="M42" s="19"/>
      <c r="N42" s="19"/>
      <c r="O42" s="19"/>
      <c r="P42" s="19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2:48">
      <c r="C43" s="5" t="s">
        <v>34</v>
      </c>
      <c r="D43" s="5"/>
      <c r="E43" s="5" t="s">
        <v>35</v>
      </c>
      <c r="F43" s="5"/>
      <c r="G43" s="18" t="s">
        <v>36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6" spans="2:48" hidden="1"/>
    <row r="47" spans="2:48" hidden="1"/>
    <row r="48" spans="2: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</sheetData>
  <mergeCells count="35">
    <mergeCell ref="K1:R1"/>
    <mergeCell ref="A1:J1"/>
    <mergeCell ref="A2:J3"/>
    <mergeCell ref="A4:J4"/>
    <mergeCell ref="K2:R2"/>
    <mergeCell ref="K3:R3"/>
    <mergeCell ref="K4:R4"/>
    <mergeCell ref="A9:R9"/>
    <mergeCell ref="K8:R8"/>
    <mergeCell ref="A5:D5"/>
    <mergeCell ref="K7:R7"/>
    <mergeCell ref="K5:R5"/>
    <mergeCell ref="K6:R6"/>
    <mergeCell ref="E5:J5"/>
    <mergeCell ref="A6:D6"/>
    <mergeCell ref="A7:D7"/>
    <mergeCell ref="A8:D8"/>
    <mergeCell ref="E8:J8"/>
    <mergeCell ref="E6:J6"/>
    <mergeCell ref="E7:J7"/>
    <mergeCell ref="I10:J10"/>
    <mergeCell ref="I11:J11"/>
    <mergeCell ref="I12:J12"/>
    <mergeCell ref="A10:D10"/>
    <mergeCell ref="F10:G10"/>
    <mergeCell ref="G43:Q43"/>
    <mergeCell ref="G42:P42"/>
    <mergeCell ref="A12:B12"/>
    <mergeCell ref="F11:G11"/>
    <mergeCell ref="F12:G12"/>
    <mergeCell ref="A32:C32"/>
    <mergeCell ref="P15:R15"/>
    <mergeCell ref="L15:N15"/>
    <mergeCell ref="F15:J15"/>
    <mergeCell ref="F13:R13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C26" sqref="C26"/>
    </sheetView>
  </sheetViews>
  <sheetFormatPr defaultRowHeight="15"/>
  <sheetData>
    <row r="1" spans="1:19">
      <c r="A1" s="14">
        <f>IF(List1!F17="",0,IF(ABS(List1!F17)&gt;9,ABS(List1!F17)+2,11))</f>
        <v>11</v>
      </c>
      <c r="B1" s="14">
        <f>IF(List1!F17&gt;=0,A1,List1!F17 * -1)</f>
        <v>8</v>
      </c>
      <c r="C1" s="14">
        <f>IF(List1!F17&gt;=0,List1!F17,A1)</f>
        <v>11</v>
      </c>
      <c r="D1" s="14"/>
      <c r="E1" s="14">
        <f>IF(List1!G17="",0,IF(ABS(List1!G17)&gt;9,ABS(List1!G17)+2,11))</f>
        <v>11</v>
      </c>
      <c r="F1" s="14">
        <f>IF(List1!G17&gt;=0,E1,List1!G17 * -1)</f>
        <v>11</v>
      </c>
      <c r="G1" s="14">
        <f>IF(List1!G17&gt;=0,List1!G17,E1)</f>
        <v>6</v>
      </c>
      <c r="H1" s="14"/>
      <c r="I1" s="14">
        <f>IF(List1!H17="",0,IF(ABS(List1!H17)&gt;9,ABS(List1!H17)+2,11))</f>
        <v>11</v>
      </c>
      <c r="J1" s="14">
        <f>IF(List1!H17&gt;=0,I1,List1!H17 * -1)</f>
        <v>11</v>
      </c>
      <c r="K1" s="14">
        <f>IF(List1!H17&gt;=0,List1!H17,I1)</f>
        <v>8</v>
      </c>
      <c r="L1" s="14"/>
      <c r="M1" s="14">
        <f>IF(List1!I17="",0,IF(ABS(List1!I17)&gt;9,ABS(List1!I17)+2,11))</f>
        <v>11</v>
      </c>
      <c r="N1" s="14">
        <f>IF(List1!I17&gt;=0,M1,List1!I17 * -1)</f>
        <v>11</v>
      </c>
      <c r="O1" s="14">
        <f>IF(List1!I17&gt;=0,List1!I17,M1)</f>
        <v>6</v>
      </c>
      <c r="P1" s="14"/>
      <c r="Q1" s="14">
        <f>IF(List1!J17="",0,IF(ABS(List1!J17)&gt;9,ABS(List1!J17)+2,11))</f>
        <v>0</v>
      </c>
      <c r="R1" s="14">
        <f>IF(List1!J17&gt;=0,Q1,List1!J17 * -1)</f>
        <v>0</v>
      </c>
      <c r="S1" s="14">
        <f>IF(List1!J17&gt;=0,List1!J17,Q1)</f>
        <v>0</v>
      </c>
    </row>
    <row r="2" spans="1:19">
      <c r="A2" s="14">
        <f>IF(List1!F18="",0,IF(ABS(List1!F18)&gt;9,ABS(List1!F18)+2,11))</f>
        <v>11</v>
      </c>
      <c r="B2" s="14">
        <f>IF(List1!F18&gt;=0,A2,List1!F18 * -1)</f>
        <v>11</v>
      </c>
      <c r="C2" s="14">
        <f>IF(List1!F18&gt;=0,List1!F18,A2)</f>
        <v>7</v>
      </c>
      <c r="D2" s="14"/>
      <c r="E2" s="14">
        <f>IF(List1!G18="",0,IF(ABS(List1!G18)&gt;9,ABS(List1!G18)+2,11))</f>
        <v>11</v>
      </c>
      <c r="F2" s="14">
        <f>IF(List1!G18&gt;=0,E2,List1!G18 * -1)</f>
        <v>9</v>
      </c>
      <c r="G2" s="14">
        <f>IF(List1!G18&gt;=0,List1!G18,E2)</f>
        <v>11</v>
      </c>
      <c r="H2" s="14"/>
      <c r="I2" s="14">
        <f>IF(List1!H18="",0,IF(ABS(List1!H18)&gt;9,ABS(List1!H18)+2,11))</f>
        <v>11</v>
      </c>
      <c r="J2" s="14">
        <f>IF(List1!H18&gt;=0,I2,List1!H18 * -1)</f>
        <v>8</v>
      </c>
      <c r="K2" s="14">
        <f>IF(List1!H18&gt;=0,List1!H18,I2)</f>
        <v>11</v>
      </c>
      <c r="L2" s="14"/>
      <c r="M2" s="14">
        <f>IF(List1!I18="",0,IF(ABS(List1!I18)&gt;9,ABS(List1!I18)+2,11))</f>
        <v>13</v>
      </c>
      <c r="N2" s="14">
        <f>IF(List1!I18&gt;=0,M2,List1!I18 * -1)</f>
        <v>11</v>
      </c>
      <c r="O2" s="14">
        <f>IF(List1!I18&gt;=0,List1!I18,M2)</f>
        <v>13</v>
      </c>
      <c r="P2" s="14"/>
      <c r="Q2" s="14">
        <f>IF(List1!J18="",0,IF(ABS(List1!J18)&gt;9,ABS(List1!J18)+2,11))</f>
        <v>0</v>
      </c>
      <c r="R2" s="14">
        <f>IF(List1!J18&gt;=0,Q2,List1!J18 * -1)</f>
        <v>0</v>
      </c>
      <c r="S2" s="14">
        <f>IF(List1!J18&gt;=0,List1!J18,Q2)</f>
        <v>0</v>
      </c>
    </row>
    <row r="3" spans="1:19">
      <c r="A3" s="14">
        <f>IF(List1!F19="",0,IF(ABS(List1!F19)&gt;9,ABS(List1!F19)+2,11))</f>
        <v>12</v>
      </c>
      <c r="B3" s="14">
        <f>IF(List1!F19&gt;=0,A3,List1!F19 * -1)</f>
        <v>12</v>
      </c>
      <c r="C3" s="14">
        <f>IF(List1!F19&gt;=0,List1!F19,A3)</f>
        <v>10</v>
      </c>
      <c r="D3" s="14"/>
      <c r="E3" s="14">
        <f>IF(List1!G19="",0,IF(ABS(List1!G19)&gt;9,ABS(List1!G19)+2,11))</f>
        <v>11</v>
      </c>
      <c r="F3" s="14">
        <f>IF(List1!G19&gt;=0,E3,List1!G19 * -1)</f>
        <v>3</v>
      </c>
      <c r="G3" s="14">
        <f>IF(List1!G19&gt;=0,List1!G19,E3)</f>
        <v>11</v>
      </c>
      <c r="H3" s="14"/>
      <c r="I3" s="14">
        <f>IF(List1!H19="",0,IF(ABS(List1!H19)&gt;9,ABS(List1!H19)+2,11))</f>
        <v>11</v>
      </c>
      <c r="J3" s="14">
        <f>IF(List1!H19&gt;=0,I3,List1!H19 * -1)</f>
        <v>3</v>
      </c>
      <c r="K3" s="14">
        <f>IF(List1!H19&gt;=0,List1!H19,I3)</f>
        <v>11</v>
      </c>
      <c r="L3" s="14"/>
      <c r="M3" s="14">
        <f>IF(List1!I19="",0,IF(ABS(List1!I19)&gt;9,ABS(List1!I19)+2,11))</f>
        <v>11</v>
      </c>
      <c r="N3" s="14">
        <f>IF(List1!I19&gt;=0,M3,List1!I19 * -1)</f>
        <v>11</v>
      </c>
      <c r="O3" s="14">
        <f>IF(List1!I19&gt;=0,List1!I19,M3)</f>
        <v>5</v>
      </c>
      <c r="P3" s="14"/>
      <c r="Q3" s="14">
        <f>IF(List1!J19="",0,IF(ABS(List1!J19)&gt;9,ABS(List1!J19)+2,11))</f>
        <v>11</v>
      </c>
      <c r="R3" s="14">
        <f>IF(List1!J19&gt;=0,Q3,List1!J19 * -1)</f>
        <v>11</v>
      </c>
      <c r="S3" s="14">
        <f>IF(List1!J19&gt;=0,List1!J19,Q3)</f>
        <v>6</v>
      </c>
    </row>
    <row r="4" spans="1:19">
      <c r="A4" s="14">
        <f>IF(List1!F20="",0,IF(ABS(List1!F20)&gt;9,ABS(List1!F20)+2,11))</f>
        <v>11</v>
      </c>
      <c r="B4" s="14">
        <f>IF(List1!F20&gt;=0,A4,List1!F20 * -1)</f>
        <v>11</v>
      </c>
      <c r="C4" s="14">
        <f>IF(List1!F20&gt;=0,List1!F20,A4)</f>
        <v>8</v>
      </c>
      <c r="D4" s="14"/>
      <c r="E4" s="14">
        <f>IF(List1!G20="",0,IF(ABS(List1!G20)&gt;9,ABS(List1!G20)+2,11))</f>
        <v>11</v>
      </c>
      <c r="F4" s="14">
        <f>IF(List1!G20&gt;=0,E4,List1!G20 * -1)</f>
        <v>7</v>
      </c>
      <c r="G4" s="14">
        <f>IF(List1!G20&gt;=0,List1!G20,E4)</f>
        <v>11</v>
      </c>
      <c r="H4" s="14"/>
      <c r="I4" s="14">
        <f>IF(List1!H20="",0,IF(ABS(List1!H20)&gt;9,ABS(List1!H20)+2,11))</f>
        <v>11</v>
      </c>
      <c r="J4" s="14">
        <f>IF(List1!H20&gt;=0,I4,List1!H20 * -1)</f>
        <v>9</v>
      </c>
      <c r="K4" s="14">
        <f>IF(List1!H20&gt;=0,List1!H20,I4)</f>
        <v>11</v>
      </c>
      <c r="L4" s="14"/>
      <c r="M4" s="14">
        <f>IF(List1!I20="",0,IF(ABS(List1!I20)&gt;9,ABS(List1!I20)+2,11))</f>
        <v>11</v>
      </c>
      <c r="N4" s="14">
        <f>IF(List1!I20&gt;=0,M4,List1!I20 * -1)</f>
        <v>11</v>
      </c>
      <c r="O4" s="14">
        <f>IF(List1!I20&gt;=0,List1!I20,M4)</f>
        <v>9</v>
      </c>
      <c r="P4" s="14"/>
      <c r="Q4" s="14">
        <f>IF(List1!J20="",0,IF(ABS(List1!J20)&gt;9,ABS(List1!J20)+2,11))</f>
        <v>12</v>
      </c>
      <c r="R4" s="14">
        <f>IF(List1!J20&gt;=0,Q4,List1!J20 * -1)</f>
        <v>12</v>
      </c>
      <c r="S4" s="14">
        <f>IF(List1!J20&gt;=0,List1!J20,Q4)</f>
        <v>10</v>
      </c>
    </row>
    <row r="5" spans="1:19">
      <c r="A5" s="14">
        <f>IF(List1!F21="",0,IF(ABS(List1!F21)&gt;9,ABS(List1!F21)+2,11))</f>
        <v>11</v>
      </c>
      <c r="B5" s="14">
        <f>IF(List1!F21&gt;=0,A5,List1!F21 * -1)</f>
        <v>11</v>
      </c>
      <c r="C5" s="14">
        <f>IF(List1!F21&gt;=0,List1!F21,A5)</f>
        <v>5</v>
      </c>
      <c r="D5" s="14"/>
      <c r="E5" s="14">
        <f>IF(List1!G21="",0,IF(ABS(List1!G21)&gt;9,ABS(List1!G21)+2,11))</f>
        <v>12</v>
      </c>
      <c r="F5" s="14">
        <f>IF(List1!G21&gt;=0,E5,List1!G21 * -1)</f>
        <v>12</v>
      </c>
      <c r="G5" s="14">
        <f>IF(List1!G21&gt;=0,List1!G21,E5)</f>
        <v>10</v>
      </c>
      <c r="H5" s="14"/>
      <c r="I5" s="14">
        <f>IF(List1!H21="",0,IF(ABS(List1!H21)&gt;9,ABS(List1!H21)+2,11))</f>
        <v>11</v>
      </c>
      <c r="J5" s="14">
        <f>IF(List1!H21&gt;=0,I5,List1!H21 * -1)</f>
        <v>11</v>
      </c>
      <c r="K5" s="14">
        <f>IF(List1!H21&gt;=0,List1!H21,I5)</f>
        <v>3</v>
      </c>
      <c r="L5" s="14"/>
      <c r="M5" s="14">
        <f>IF(List1!I21="",0,IF(ABS(List1!I21)&gt;9,ABS(List1!I21)+2,11))</f>
        <v>0</v>
      </c>
      <c r="N5" s="14">
        <f>IF(List1!I21&gt;=0,M5,List1!I21 * -1)</f>
        <v>0</v>
      </c>
      <c r="O5" s="14">
        <f>IF(List1!I21&gt;=0,List1!I21,M5)</f>
        <v>0</v>
      </c>
      <c r="P5" s="14"/>
      <c r="Q5" s="14">
        <f>IF(List1!J21="",0,IF(ABS(List1!J21)&gt;9,ABS(List1!J21)+2,11))</f>
        <v>0</v>
      </c>
      <c r="R5" s="14">
        <f>IF(List1!J21&gt;=0,Q5,List1!J21 * -1)</f>
        <v>0</v>
      </c>
      <c r="S5" s="14">
        <f>IF(List1!J21&gt;=0,List1!J21,Q5)</f>
        <v>0</v>
      </c>
    </row>
    <row r="6" spans="1:19">
      <c r="A6" s="14">
        <f>IF(List1!F22="",0,IF(ABS(List1!F22)&gt;9,ABS(List1!F22)+2,11))</f>
        <v>11</v>
      </c>
      <c r="B6" s="14">
        <f>IF(List1!F22&gt;=0,A6,List1!F22 * -1)</f>
        <v>2</v>
      </c>
      <c r="C6" s="14">
        <f>IF(List1!F22&gt;=0,List1!F22,A6)</f>
        <v>11</v>
      </c>
      <c r="D6" s="14"/>
      <c r="E6" s="14">
        <f>IF(List1!G22="",0,IF(ABS(List1!G22)&gt;9,ABS(List1!G22)+2,11))</f>
        <v>11</v>
      </c>
      <c r="F6" s="14">
        <f>IF(List1!G22&gt;=0,E6,List1!G22 * -1)</f>
        <v>3</v>
      </c>
      <c r="G6" s="14">
        <f>IF(List1!G22&gt;=0,List1!G22,E6)</f>
        <v>11</v>
      </c>
      <c r="H6" s="14"/>
      <c r="I6" s="14">
        <f>IF(List1!H22="",0,IF(ABS(List1!H22)&gt;9,ABS(List1!H22)+2,11))</f>
        <v>11</v>
      </c>
      <c r="J6" s="14">
        <f>IF(List1!H22&gt;=0,I6,List1!H22 * -1)</f>
        <v>8</v>
      </c>
      <c r="K6" s="14">
        <f>IF(List1!H22&gt;=0,List1!H22,I6)</f>
        <v>11</v>
      </c>
      <c r="L6" s="14"/>
      <c r="M6" s="14">
        <f>IF(List1!I22="",0,IF(ABS(List1!I22)&gt;9,ABS(List1!I22)+2,11))</f>
        <v>0</v>
      </c>
      <c r="N6" s="14">
        <f>IF(List1!I22&gt;=0,M6,List1!I22 * -1)</f>
        <v>0</v>
      </c>
      <c r="O6" s="14">
        <f>IF(List1!I22&gt;=0,List1!I22,M6)</f>
        <v>0</v>
      </c>
      <c r="P6" s="14"/>
      <c r="Q6" s="14">
        <f>IF(List1!J22="",0,IF(ABS(List1!J22)&gt;9,ABS(List1!J22)+2,11))</f>
        <v>0</v>
      </c>
      <c r="R6" s="14">
        <f>IF(List1!J22&gt;=0,Q6,List1!J22 * -1)</f>
        <v>0</v>
      </c>
      <c r="S6" s="14">
        <f>IF(List1!J22&gt;=0,List1!J22,Q6)</f>
        <v>0</v>
      </c>
    </row>
    <row r="7" spans="1:19">
      <c r="A7" s="14">
        <f>IF(List1!F23="",0,IF(ABS(List1!F23)&gt;9,ABS(List1!F23)+2,11))</f>
        <v>11</v>
      </c>
      <c r="B7" s="14">
        <f>IF(List1!F23&gt;=0,A7,List1!F23 * -1)</f>
        <v>11</v>
      </c>
      <c r="C7" s="14">
        <f>IF(List1!F23&gt;=0,List1!F23,A7)</f>
        <v>5</v>
      </c>
      <c r="D7" s="14"/>
      <c r="E7" s="14">
        <f>IF(List1!G23="",0,IF(ABS(List1!G23)&gt;9,ABS(List1!G23)+2,11))</f>
        <v>11</v>
      </c>
      <c r="F7" s="14">
        <f>IF(List1!G23&gt;=0,E7,List1!G23 * -1)</f>
        <v>11</v>
      </c>
      <c r="G7" s="14">
        <f>IF(List1!G23&gt;=0,List1!G23,E7)</f>
        <v>8</v>
      </c>
      <c r="H7" s="14"/>
      <c r="I7" s="14">
        <f>IF(List1!H23="",0,IF(ABS(List1!H23)&gt;9,ABS(List1!H23)+2,11))</f>
        <v>11</v>
      </c>
      <c r="J7" s="14">
        <f>IF(List1!H23&gt;=0,I7,List1!H23 * -1)</f>
        <v>11</v>
      </c>
      <c r="K7" s="14">
        <f>IF(List1!H23&gt;=0,List1!H23,I7)</f>
        <v>7</v>
      </c>
      <c r="L7" s="14"/>
      <c r="M7" s="14">
        <f>IF(List1!I23="",0,IF(ABS(List1!I23)&gt;9,ABS(List1!I23)+2,11))</f>
        <v>0</v>
      </c>
      <c r="N7" s="14">
        <f>IF(List1!I23&gt;=0,M7,List1!I23 * -1)</f>
        <v>0</v>
      </c>
      <c r="O7" s="14">
        <f>IF(List1!I23&gt;=0,List1!I23,M7)</f>
        <v>0</v>
      </c>
      <c r="P7" s="14"/>
      <c r="Q7" s="14">
        <f>IF(List1!J23="",0,IF(ABS(List1!J23)&gt;9,ABS(List1!J23)+2,11))</f>
        <v>0</v>
      </c>
      <c r="R7" s="14">
        <f>IF(List1!J23&gt;=0,Q7,List1!J23 * -1)</f>
        <v>0</v>
      </c>
      <c r="S7" s="14">
        <f>IF(List1!J23&gt;=0,List1!J23,Q7)</f>
        <v>0</v>
      </c>
    </row>
    <row r="8" spans="1:19">
      <c r="A8" s="14">
        <f>IF(List1!F24="",0,IF(ABS(List1!F24)&gt;9,ABS(List1!F24)+2,11))</f>
        <v>11</v>
      </c>
      <c r="B8" s="14">
        <f>IF(List1!F24&gt;=0,A8,List1!F24 * -1)</f>
        <v>11</v>
      </c>
      <c r="C8" s="14">
        <f>IF(List1!F24&gt;=0,List1!F24,A8)</f>
        <v>6</v>
      </c>
      <c r="D8" s="14"/>
      <c r="E8" s="14">
        <f>IF(List1!G24="",0,IF(ABS(List1!G24)&gt;9,ABS(List1!G24)+2,11))</f>
        <v>11</v>
      </c>
      <c r="F8" s="14">
        <f>IF(List1!G24&gt;=0,E8,List1!G24 * -1)</f>
        <v>11</v>
      </c>
      <c r="G8" s="14">
        <f>IF(List1!G24&gt;=0,List1!G24,E8)</f>
        <v>3</v>
      </c>
      <c r="H8" s="14"/>
      <c r="I8" s="14">
        <f>IF(List1!H24="",0,IF(ABS(List1!H24)&gt;9,ABS(List1!H24)+2,11))</f>
        <v>11</v>
      </c>
      <c r="J8" s="14">
        <f>IF(List1!H24&gt;=0,I8,List1!H24 * -1)</f>
        <v>11</v>
      </c>
      <c r="K8" s="14">
        <f>IF(List1!H24&gt;=0,List1!H24,I8)</f>
        <v>6</v>
      </c>
      <c r="L8" s="14"/>
      <c r="M8" s="14">
        <f>IF(List1!I24="",0,IF(ABS(List1!I24)&gt;9,ABS(List1!I24)+2,11))</f>
        <v>0</v>
      </c>
      <c r="N8" s="14">
        <f>IF(List1!I24&gt;=0,M8,List1!I24 * -1)</f>
        <v>0</v>
      </c>
      <c r="O8" s="14">
        <f>IF(List1!I24&gt;=0,List1!I24,M8)</f>
        <v>0</v>
      </c>
      <c r="P8" s="14"/>
      <c r="Q8" s="14">
        <f>IF(List1!J24="",0,IF(ABS(List1!J24)&gt;9,ABS(List1!J24)+2,11))</f>
        <v>0</v>
      </c>
      <c r="R8" s="14">
        <f>IF(List1!J24&gt;=0,Q8,List1!J24 * -1)</f>
        <v>0</v>
      </c>
      <c r="S8" s="14">
        <f>IF(List1!J24&gt;=0,List1!J24,Q8)</f>
        <v>0</v>
      </c>
    </row>
    <row r="9" spans="1:19">
      <c r="A9" s="14">
        <f>IF(List1!F25="",0,IF(ABS(List1!F25)&gt;9,ABS(List1!F25)+2,11))</f>
        <v>11</v>
      </c>
      <c r="B9" s="14">
        <f>IF(List1!F25&gt;=0,A9,List1!F25 * -1)</f>
        <v>11</v>
      </c>
      <c r="C9" s="14">
        <f>IF(List1!F25&gt;=0,List1!F25,A9)</f>
        <v>6</v>
      </c>
      <c r="D9" s="14"/>
      <c r="E9" s="14">
        <f>IF(List1!G25="",0,IF(ABS(List1!G25)&gt;9,ABS(List1!G25)+2,11))</f>
        <v>11</v>
      </c>
      <c r="F9" s="14">
        <f>IF(List1!G25&gt;=0,E9,List1!G25 * -1)</f>
        <v>11</v>
      </c>
      <c r="G9" s="14">
        <f>IF(List1!G25&gt;=0,List1!G25,E9)</f>
        <v>7</v>
      </c>
      <c r="H9" s="14"/>
      <c r="I9" s="14">
        <f>IF(List1!H25="",0,IF(ABS(List1!H25)&gt;9,ABS(List1!H25)+2,11))</f>
        <v>11</v>
      </c>
      <c r="J9" s="14">
        <f>IF(List1!H25&gt;=0,I9,List1!H25 * -1)</f>
        <v>11</v>
      </c>
      <c r="K9" s="14">
        <f>IF(List1!H25&gt;=0,List1!H25,I9)</f>
        <v>7</v>
      </c>
      <c r="L9" s="14"/>
      <c r="M9" s="14">
        <f>IF(List1!I25="",0,IF(ABS(List1!I25)&gt;9,ABS(List1!I25)+2,11))</f>
        <v>0</v>
      </c>
      <c r="N9" s="14">
        <f>IF(List1!I25&gt;=0,M9,List1!I25 * -1)</f>
        <v>0</v>
      </c>
      <c r="O9" s="14">
        <f>IF(List1!I25&gt;=0,List1!I25,M9)</f>
        <v>0</v>
      </c>
      <c r="P9" s="14"/>
      <c r="Q9" s="14">
        <f>IF(List1!J25="",0,IF(ABS(List1!J25)&gt;9,ABS(List1!J25)+2,11))</f>
        <v>0</v>
      </c>
      <c r="R9" s="14">
        <f>IF(List1!J25&gt;=0,Q9,List1!J25 * -1)</f>
        <v>0</v>
      </c>
      <c r="S9" s="14">
        <f>IF(List1!J25&gt;=0,List1!J25,Q9)</f>
        <v>0</v>
      </c>
    </row>
    <row r="10" spans="1:19">
      <c r="A10" s="14">
        <f>IF(List1!F26="",0,IF(ABS(List1!F26)&gt;9,ABS(List1!F26)+2,11))</f>
        <v>0</v>
      </c>
      <c r="B10" s="14">
        <f>IF(List1!F26&gt;=0,A10,List1!F26 * -1)</f>
        <v>0</v>
      </c>
      <c r="C10" s="14">
        <f>IF(List1!F26&gt;=0,List1!F26,A10)</f>
        <v>0</v>
      </c>
      <c r="D10" s="14"/>
      <c r="E10" s="14">
        <f>IF(List1!G26="",0,IF(ABS(List1!G26)&gt;9,ABS(List1!G26)+2,11))</f>
        <v>0</v>
      </c>
      <c r="F10" s="14">
        <f>IF(List1!G26&gt;=0,E10,List1!G26 * -1)</f>
        <v>0</v>
      </c>
      <c r="G10" s="14">
        <f>IF(List1!G26&gt;=0,List1!G26,E10)</f>
        <v>0</v>
      </c>
      <c r="H10" s="14"/>
      <c r="I10" s="14">
        <f>IF(List1!H26="",0,IF(ABS(List1!H26)&gt;9,ABS(List1!H26)+2,11))</f>
        <v>0</v>
      </c>
      <c r="J10" s="14">
        <f>IF(List1!H26&gt;=0,I10,List1!H26 * -1)</f>
        <v>0</v>
      </c>
      <c r="K10" s="14">
        <f>IF(List1!H26&gt;=0,List1!H26,I10)</f>
        <v>0</v>
      </c>
      <c r="L10" s="14"/>
      <c r="M10" s="14">
        <f>IF(List1!I26="",0,IF(ABS(List1!I26)&gt;9,ABS(List1!I26)+2,11))</f>
        <v>0</v>
      </c>
      <c r="N10" s="14">
        <f>IF(List1!I26&gt;=0,M10,List1!I26 * -1)</f>
        <v>0</v>
      </c>
      <c r="O10" s="14">
        <f>IF(List1!I26&gt;=0,List1!I26,M10)</f>
        <v>0</v>
      </c>
      <c r="P10" s="14"/>
      <c r="Q10" s="14">
        <f>IF(List1!J26="",0,IF(ABS(List1!J26)&gt;9,ABS(List1!J26)+2,11))</f>
        <v>0</v>
      </c>
      <c r="R10" s="14">
        <f>IF(List1!J26&gt;=0,Q10,List1!J26 * -1)</f>
        <v>0</v>
      </c>
      <c r="S10" s="14">
        <f>IF(List1!J26&gt;=0,List1!J26,Q10)</f>
        <v>0</v>
      </c>
    </row>
    <row r="11" spans="1:19">
      <c r="A11" s="14">
        <f>IF(List1!F27="",0,IF(ABS(List1!F27)&gt;9,ABS(List1!F27)+2,11))</f>
        <v>0</v>
      </c>
      <c r="B11" s="14">
        <f>IF(List1!F27&gt;=0,A11,List1!F27 * -1)</f>
        <v>0</v>
      </c>
      <c r="C11" s="14">
        <f>IF(List1!F27&gt;=0,List1!F27,A11)</f>
        <v>0</v>
      </c>
      <c r="D11" s="14"/>
      <c r="E11" s="14">
        <f>IF(List1!G27="",0,IF(ABS(List1!G27)&gt;9,ABS(List1!G27)+2,11))</f>
        <v>0</v>
      </c>
      <c r="F11" s="14">
        <f>IF(List1!G27&gt;=0,E11,List1!G27 * -1)</f>
        <v>0</v>
      </c>
      <c r="G11" s="14">
        <f>IF(List1!G27&gt;=0,List1!G27,E11)</f>
        <v>0</v>
      </c>
      <c r="H11" s="14"/>
      <c r="I11" s="14">
        <f>IF(List1!H27="",0,IF(ABS(List1!H27)&gt;9,ABS(List1!H27)+2,11))</f>
        <v>0</v>
      </c>
      <c r="J11" s="14">
        <f>IF(List1!H27&gt;=0,I11,List1!H27 * -1)</f>
        <v>0</v>
      </c>
      <c r="K11" s="14">
        <f>IF(List1!H27&gt;=0,List1!H27,I11)</f>
        <v>0</v>
      </c>
      <c r="L11" s="14"/>
      <c r="M11" s="14">
        <f>IF(List1!I27="",0,IF(ABS(List1!I27)&gt;9,ABS(List1!I27)+2,11))</f>
        <v>0</v>
      </c>
      <c r="N11" s="14">
        <f>IF(List1!I27&gt;=0,M11,List1!I27 * -1)</f>
        <v>0</v>
      </c>
      <c r="O11" s="14">
        <f>IF(List1!I27&gt;=0,List1!I27,M11)</f>
        <v>0</v>
      </c>
      <c r="P11" s="14"/>
      <c r="Q11" s="14">
        <f>IF(List1!J27="",0,IF(ABS(List1!J27)&gt;9,ABS(List1!J27)+2,11))</f>
        <v>0</v>
      </c>
      <c r="R11" s="14">
        <f>IF(List1!J27&gt;=0,Q11,List1!J27 * -1)</f>
        <v>0</v>
      </c>
      <c r="S11" s="14">
        <f>IF(List1!J27&gt;=0,List1!J27,Q11)</f>
        <v>0</v>
      </c>
    </row>
    <row r="12" spans="1:19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A16" s="14">
        <f>IF(List1!F28="",0,IF(ABS(List1!F28)&gt;9,ABS(List1!F28)+2,11))</f>
        <v>0</v>
      </c>
      <c r="B16" s="14">
        <f>IF(List1!F28&gt;=0,A16,List1!F28 * -1)</f>
        <v>0</v>
      </c>
      <c r="C16" s="14">
        <f>IF(List1!F28&gt;=0,List1!F28,A16)</f>
        <v>0</v>
      </c>
      <c r="D16" s="14"/>
      <c r="E16" s="14">
        <f>IF(List1!G28="",0,IF(ABS(List1!G28)&gt;9,ABS(List1!G28)+2,11))</f>
        <v>0</v>
      </c>
      <c r="F16" s="14">
        <f>IF(List1!G28&gt;=0,E16,List1!G28 * -1)</f>
        <v>0</v>
      </c>
      <c r="G16" s="14">
        <f>IF(List1!G28&gt;=0,List1!G28,E16)</f>
        <v>0</v>
      </c>
      <c r="H16" s="14"/>
      <c r="I16" s="14">
        <f>IF(List1!H28="",0,IF(ABS(List1!H28)&gt;9,ABS(List1!H28)+2,11))</f>
        <v>0</v>
      </c>
      <c r="J16" s="14">
        <f>IF(List1!H28&gt;=0,I16,List1!H28 * -1)</f>
        <v>0</v>
      </c>
      <c r="K16" s="14">
        <f>IF(List1!H28&gt;=0,List1!H28,I16)</f>
        <v>0</v>
      </c>
      <c r="L16" s="14"/>
      <c r="M16" s="14">
        <f>IF(List1!I28="",0,IF(ABS(List1!I28)&gt;9,ABS(List1!I28)+2,11))</f>
        <v>0</v>
      </c>
      <c r="N16" s="14">
        <f>IF(List1!I28&gt;=0,M16,List1!I28 * -1)</f>
        <v>0</v>
      </c>
      <c r="O16" s="14">
        <f>IF(List1!I28&gt;=0,List1!I28,M16)</f>
        <v>0</v>
      </c>
      <c r="P16" s="14"/>
      <c r="Q16" s="14">
        <f>IF(List1!J28="",0,IF(ABS(List1!J28)&gt;9,ABS(List1!J28)+2,11))</f>
        <v>0</v>
      </c>
      <c r="R16" s="14">
        <f>IF(List1!J28&gt;=0,Q16,List1!J28 * -1)</f>
        <v>0</v>
      </c>
      <c r="S16" s="14">
        <f>IF(List1!J28&gt;=0,List1!J28,Q16)</f>
        <v>0</v>
      </c>
    </row>
    <row r="17" spans="1:19">
      <c r="A17" s="14">
        <f>IF(List1!F29="",0,IF(ABS(List1!F29)&gt;9,ABS(List1!F29)+2,11))</f>
        <v>0</v>
      </c>
      <c r="B17" s="14">
        <f>IF(List1!F29&gt;=0,A17,List1!F29 * -1)</f>
        <v>0</v>
      </c>
      <c r="C17" s="14">
        <f>IF(List1!F29&gt;=0,List1!F29,A17)</f>
        <v>0</v>
      </c>
      <c r="D17" s="14"/>
      <c r="E17" s="14">
        <f>IF(List1!G29="",0,IF(ABS(List1!G29)&gt;9,ABS(List1!G29)+2,11))</f>
        <v>0</v>
      </c>
      <c r="F17" s="14">
        <f>IF(List1!G29&gt;=0,E17,List1!G29 * -1)</f>
        <v>0</v>
      </c>
      <c r="G17" s="14">
        <f>IF(List1!G29&gt;=0,List1!G29,E17)</f>
        <v>0</v>
      </c>
      <c r="H17" s="14"/>
      <c r="I17" s="14">
        <f>IF(List1!H29="",0,IF(ABS(List1!H29)&gt;9,ABS(List1!H29)+2,11))</f>
        <v>0</v>
      </c>
      <c r="J17" s="14">
        <f>IF(List1!H29&gt;=0,I17,List1!H29 * -1)</f>
        <v>0</v>
      </c>
      <c r="K17" s="14">
        <f>IF(List1!H29&gt;=0,List1!H29,I17)</f>
        <v>0</v>
      </c>
      <c r="L17" s="14"/>
      <c r="M17" s="14">
        <f>IF(List1!I29="",0,IF(ABS(List1!I29)&gt;9,ABS(List1!I29)+2,11))</f>
        <v>0</v>
      </c>
      <c r="N17" s="14">
        <f>IF(List1!I29&gt;=0,M17,List1!I29 * -1)</f>
        <v>0</v>
      </c>
      <c r="O17" s="14">
        <f>IF(List1!I29&gt;=0,List1!I29,M17)</f>
        <v>0</v>
      </c>
      <c r="P17" s="14"/>
      <c r="Q17" s="14">
        <f>IF(List1!J29="",0,IF(ABS(List1!J29)&gt;9,ABS(List1!J29)+2,11))</f>
        <v>0</v>
      </c>
      <c r="R17" s="14">
        <f>IF(List1!J29&gt;=0,Q17,List1!J29 * -1)</f>
        <v>0</v>
      </c>
      <c r="S17" s="14">
        <f>IF(List1!J29&gt;=0,List1!J29,Q17)</f>
        <v>0</v>
      </c>
    </row>
    <row r="18" spans="1:19">
      <c r="A18" s="14">
        <f>IF(List1!F30="",0,IF(ABS(List1!F30)&gt;9,ABS(List1!F30)+2,11))</f>
        <v>0</v>
      </c>
      <c r="B18" s="14">
        <f>IF(List1!F30&gt;=0,A18,List1!F30 * -1)</f>
        <v>0</v>
      </c>
      <c r="C18" s="14">
        <f>IF(List1!F30&gt;=0,List1!F30,A18)</f>
        <v>0</v>
      </c>
      <c r="D18" s="14"/>
      <c r="E18" s="14">
        <f>IF(List1!G30="",0,IF(ABS(List1!G30)&gt;9,ABS(List1!G30)+2,11))</f>
        <v>0</v>
      </c>
      <c r="F18" s="14">
        <f>IF(List1!G30&gt;=0,E18,List1!G30 * -1)</f>
        <v>0</v>
      </c>
      <c r="G18" s="14">
        <f>IF(List1!G30&gt;=0,List1!G30,E18)</f>
        <v>0</v>
      </c>
      <c r="H18" s="14"/>
      <c r="I18" s="14">
        <f>IF(List1!H30="",0,IF(ABS(List1!H30)&gt;9,ABS(List1!H30)+2,11))</f>
        <v>0</v>
      </c>
      <c r="J18" s="14">
        <f>IF(List1!H30&gt;=0,I18,List1!H30 * -1)</f>
        <v>0</v>
      </c>
      <c r="K18" s="14">
        <f>IF(List1!H30&gt;=0,List1!H30,I18)</f>
        <v>0</v>
      </c>
      <c r="L18" s="14"/>
      <c r="M18" s="14">
        <f>IF(List1!I30="",0,IF(ABS(List1!I30)&gt;9,ABS(List1!I30)+2,11))</f>
        <v>0</v>
      </c>
      <c r="N18" s="14">
        <f>IF(List1!I30&gt;=0,M18,List1!I30 * -1)</f>
        <v>0</v>
      </c>
      <c r="O18" s="14">
        <f>IF(List1!I30&gt;=0,List1!I30,M18)</f>
        <v>0</v>
      </c>
      <c r="P18" s="14"/>
      <c r="Q18" s="14">
        <f>IF(List1!J30="",0,IF(ABS(List1!J30)&gt;9,ABS(List1!J30)+2,11))</f>
        <v>0</v>
      </c>
      <c r="R18" s="14">
        <f>IF(List1!J30&gt;=0,Q18,List1!J30 * -1)</f>
        <v>0</v>
      </c>
      <c r="S18" s="14">
        <f>IF(List1!J30&gt;=0,List1!J30,Q18)</f>
        <v>0</v>
      </c>
    </row>
    <row r="19" spans="1:19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>
      <c r="A20" s="14"/>
      <c r="B20" s="14">
        <f>B1+B2+B3+B4+B5+B6+B7+B8+B9+B10+B11+B12+B13+B14+B15+B16+B17+B18</f>
        <v>88</v>
      </c>
      <c r="C20" s="14">
        <f>C1+C2+C3+C4+C5+C6+C7+C8+C9+C10+C11+C12+C13+C14+C15+C16+C17+C18</f>
        <v>69</v>
      </c>
      <c r="D20" s="14"/>
      <c r="E20" s="14"/>
      <c r="F20" s="14">
        <f>F1+F2+F3+F4+F5+F6+F7+F8+F9+F10+F11+F12+F13+F14+F15+F16+F17+F18</f>
        <v>78</v>
      </c>
      <c r="G20" s="14">
        <f>G1+G2+G3+G4+G5+G6+G7+G8+G9+G10+G11+G12+G13+G14+G15+G16+G17+G18</f>
        <v>78</v>
      </c>
      <c r="H20" s="14"/>
      <c r="I20" s="14"/>
      <c r="J20" s="14">
        <f>J1+J2+J3+J4+J5+J6+J7+J8+J9+J10+J11+J12+J13+J14+J15+J16+J17+J18</f>
        <v>83</v>
      </c>
      <c r="K20" s="14">
        <f>K1+K2+K3+K4+K5+K6+K7+K8+K9+K10+K11+K12+K13+K14+K15+K16+K17+K18</f>
        <v>75</v>
      </c>
      <c r="L20" s="14"/>
      <c r="M20" s="14"/>
      <c r="N20" s="14">
        <f>N1+N2+N3+N4+N5+N6+N7+N8+N9+N10+N11+N12+N13+N14+N15+N16+N17+N18</f>
        <v>44</v>
      </c>
      <c r="O20" s="14">
        <f>O1+O2+O3+O4+O5+O6+O7+O8+O9+O10+O11+O12+O13+O14+O15+O16+O17+O18</f>
        <v>33</v>
      </c>
      <c r="P20" s="14"/>
      <c r="Q20" s="14"/>
      <c r="R20" s="14">
        <f>R1+R2+R3+R4+R5+R6+R7+R8+R9+R10+R11+R12+R13+R14+R15+R16+R17+R18</f>
        <v>23</v>
      </c>
      <c r="S20" s="14">
        <f>S1+S2+S3+S4+S5+S6+S7+S8+S9+S10+S11+S12+S13+S14+S15+S16+S17+S18</f>
        <v>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pinec</cp:lastModifiedBy>
  <cp:lastPrinted>2017-04-22T09:27:39Z</cp:lastPrinted>
  <dcterms:created xsi:type="dcterms:W3CDTF">2014-01-26T10:42:31Z</dcterms:created>
  <dcterms:modified xsi:type="dcterms:W3CDTF">2017-04-22T09:28:25Z</dcterms:modified>
</cp:coreProperties>
</file>